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會計室資料\財務資訊公開\一、財務資訊分析\1.學校收入支出分析\113年更新\支出\"/>
    </mc:Choice>
  </mc:AlternateContent>
  <xr:revisionPtr revIDLastSave="0" documentId="13_ncr:1_{0221BE79-7984-40DF-8E3D-861186BFA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近三年支出分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D28" i="1"/>
  <c r="B28" i="1"/>
  <c r="D25" i="1"/>
  <c r="D22" i="1" s="1"/>
  <c r="B25" i="1"/>
  <c r="D19" i="1"/>
  <c r="B19" i="1"/>
  <c r="D16" i="1"/>
  <c r="B16" i="1"/>
  <c r="D10" i="1"/>
  <c r="B10" i="1"/>
  <c r="D4" i="1"/>
  <c r="D33" i="1" s="1"/>
  <c r="B4" i="1"/>
  <c r="F16" i="1"/>
  <c r="F25" i="1"/>
  <c r="F22" i="1" s="1"/>
  <c r="F19" i="1"/>
  <c r="F28" i="1"/>
  <c r="F10" i="1"/>
  <c r="F4" i="1"/>
  <c r="F33" i="1" l="1"/>
  <c r="G27" i="1" s="1"/>
  <c r="E33" i="1"/>
  <c r="E24" i="1"/>
  <c r="E17" i="1"/>
  <c r="E32" i="1"/>
  <c r="E30" i="1"/>
  <c r="E15" i="1"/>
  <c r="E6" i="1"/>
  <c r="E27" i="1"/>
  <c r="E11" i="1"/>
  <c r="E9" i="1"/>
  <c r="E31" i="1"/>
  <c r="E20" i="1"/>
  <c r="E12" i="1"/>
  <c r="E8" i="1"/>
  <c r="E29" i="1"/>
  <c r="E14" i="1"/>
  <c r="E5" i="1"/>
  <c r="E25" i="1"/>
  <c r="E7" i="1"/>
  <c r="E21" i="1"/>
  <c r="E13" i="1"/>
  <c r="E26" i="1"/>
  <c r="E18" i="1"/>
  <c r="E23" i="1"/>
  <c r="E10" i="1"/>
  <c r="E16" i="1"/>
  <c r="E19" i="1"/>
  <c r="E22" i="1"/>
  <c r="E28" i="1"/>
  <c r="E4" i="1"/>
  <c r="B22" i="1"/>
  <c r="G18" i="1" l="1"/>
  <c r="G28" i="1"/>
  <c r="G6" i="1"/>
  <c r="G29" i="1"/>
  <c r="G31" i="1"/>
  <c r="G5" i="1"/>
  <c r="G7" i="1"/>
  <c r="G30" i="1"/>
  <c r="G32" i="1"/>
  <c r="G23" i="1"/>
  <c r="G8" i="1"/>
  <c r="G22" i="1"/>
  <c r="G33" i="1"/>
  <c r="G10" i="1"/>
  <c r="G16" i="1"/>
  <c r="G11" i="1"/>
  <c r="G17" i="1"/>
  <c r="G12" i="1"/>
  <c r="G13" i="1"/>
  <c r="G14" i="1"/>
  <c r="G15" i="1"/>
  <c r="G19" i="1"/>
  <c r="G20" i="1"/>
  <c r="G21" i="1"/>
  <c r="G24" i="1"/>
  <c r="G25" i="1"/>
  <c r="G26" i="1"/>
  <c r="G4" i="1"/>
  <c r="B33" i="1"/>
  <c r="C18" i="1" l="1"/>
  <c r="C31" i="1"/>
  <c r="C33" i="1"/>
  <c r="C32" i="1"/>
  <c r="C7" i="1"/>
  <c r="C27" i="1"/>
  <c r="C26" i="1"/>
  <c r="C30" i="1"/>
  <c r="C15" i="1"/>
  <c r="C6" i="1"/>
  <c r="C14" i="1"/>
  <c r="C5" i="1"/>
  <c r="C21" i="1"/>
  <c r="C13" i="1"/>
  <c r="C17" i="1"/>
  <c r="C8" i="1"/>
  <c r="C29" i="1"/>
  <c r="C20" i="1"/>
  <c r="C12" i="1"/>
  <c r="C11" i="1"/>
  <c r="C9" i="1"/>
  <c r="C24" i="1"/>
  <c r="C23" i="1"/>
  <c r="C10" i="1"/>
  <c r="C16" i="1"/>
  <c r="C19" i="1"/>
  <c r="C25" i="1"/>
  <c r="C28" i="1"/>
  <c r="C4" i="1"/>
  <c r="C22" i="1"/>
</calcChain>
</file>

<file path=xl/sharedStrings.xml><?xml version="1.0" encoding="utf-8"?>
<sst xmlns="http://schemas.openxmlformats.org/spreadsheetml/2006/main" count="39" uniqueCount="29">
  <si>
    <t>董事會支出</t>
    <phoneticPr fontId="5" type="noConversion"/>
  </si>
  <si>
    <t>行政管理支出</t>
    <phoneticPr fontId="5" type="noConversion"/>
  </si>
  <si>
    <t>人事費</t>
    <phoneticPr fontId="5" type="noConversion"/>
  </si>
  <si>
    <t>業務費</t>
    <phoneticPr fontId="5" type="noConversion"/>
  </si>
  <si>
    <t>維護費</t>
    <phoneticPr fontId="5" type="noConversion"/>
  </si>
  <si>
    <t>退休撫恤費</t>
    <phoneticPr fontId="5" type="noConversion"/>
  </si>
  <si>
    <t>折舊及攤銷</t>
    <phoneticPr fontId="5" type="noConversion"/>
  </si>
  <si>
    <t>教學研究及訓輔支出</t>
    <phoneticPr fontId="5" type="noConversion"/>
  </si>
  <si>
    <t>獎助學金支出</t>
    <phoneticPr fontId="5" type="noConversion"/>
  </si>
  <si>
    <t>獎學金支出</t>
    <phoneticPr fontId="5" type="noConversion"/>
  </si>
  <si>
    <t>助學金支出</t>
    <phoneticPr fontId="5" type="noConversion"/>
  </si>
  <si>
    <t>推廣教育支出</t>
    <phoneticPr fontId="5" type="noConversion"/>
  </si>
  <si>
    <t>產學合作支出</t>
    <phoneticPr fontId="5" type="noConversion"/>
  </si>
  <si>
    <t>其他</t>
    <phoneticPr fontId="5" type="noConversion"/>
  </si>
  <si>
    <t>特種基金損失</t>
    <phoneticPr fontId="5" type="noConversion"/>
  </si>
  <si>
    <t>其他支出</t>
    <phoneticPr fontId="5" type="noConversion"/>
  </si>
  <si>
    <t>試務費支出</t>
    <phoneticPr fontId="5" type="noConversion"/>
  </si>
  <si>
    <t>財產交易短絀</t>
    <phoneticPr fontId="5" type="noConversion"/>
  </si>
  <si>
    <t>超額年金給付</t>
    <phoneticPr fontId="5" type="noConversion"/>
  </si>
  <si>
    <t>雜項支出</t>
    <phoneticPr fontId="5" type="noConversion"/>
  </si>
  <si>
    <t>經常支出合計</t>
    <phoneticPr fontId="5" type="noConversion"/>
  </si>
  <si>
    <t>項目</t>
    <phoneticPr fontId="5" type="noConversion"/>
  </si>
  <si>
    <t>財務費用</t>
    <phoneticPr fontId="5" type="noConversion"/>
  </si>
  <si>
    <t>投資基金損失</t>
    <phoneticPr fontId="5" type="noConversion"/>
  </si>
  <si>
    <t>百分比</t>
    <phoneticPr fontId="5" type="noConversion"/>
  </si>
  <si>
    <t>111學年度</t>
    <phoneticPr fontId="5" type="noConversion"/>
  </si>
  <si>
    <t>112學年度</t>
    <phoneticPr fontId="5" type="noConversion"/>
  </si>
  <si>
    <r>
      <t xml:space="preserve">明   志   科   技   大   學
                                                               近三年支出明細表                                                    </t>
    </r>
    <r>
      <rPr>
        <sz val="11"/>
        <color theme="1"/>
        <rFont val="微軟正黑體"/>
        <family val="2"/>
        <charset val="136"/>
      </rPr>
      <t>單位：元</t>
    </r>
    <phoneticPr fontId="5" type="noConversion"/>
  </si>
  <si>
    <t>113學年度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</si>
</sst>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 "/>
    <numFmt numFmtId="177" formatCode="#,##0_);[Red]\(#,##0\)"/>
    <numFmt numFmtId="178" formatCode="0.0%"/>
  </numFmts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8" fillId="0" borderId="0" xfId="0" applyFont="1"/>
    <xf numFmtId="0" fontId="9" fillId="0" borderId="0" xfId="0" applyFont="1"/>
    <xf numFmtId="178" fontId="9" fillId="0" borderId="0" xfId="2" applyNumberFormat="1" applyFont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177" fontId="9" fillId="0" borderId="1" xfId="0" applyNumberFormat="1" applyFont="1" applyBorder="1" applyAlignment="1">
      <alignment horizontal="right" vertical="center"/>
    </xf>
    <xf numFmtId="9" fontId="9" fillId="0" borderId="1" xfId="2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9" fontId="8" fillId="0" borderId="1" xfId="2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7" fontId="9" fillId="2" borderId="1" xfId="1" applyNumberFormat="1" applyFont="1" applyFill="1" applyBorder="1" applyAlignment="1">
      <alignment horizontal="right" vertical="center"/>
    </xf>
    <xf numFmtId="9" fontId="9" fillId="2" borderId="1" xfId="2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9" fontId="8" fillId="2" borderId="1" xfId="2" applyFont="1" applyFill="1" applyBorder="1" applyAlignment="1">
      <alignment horizontal="right" vertical="center"/>
    </xf>
    <xf numFmtId="176" fontId="2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176" fontId="1" fillId="0" borderId="1" xfId="1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="130" zoomScaleNormal="130" workbookViewId="0">
      <pane ySplit="2" topLeftCell="A3" activePane="bottomLeft" state="frozen"/>
      <selection pane="bottomLeft" activeCell="I8" sqref="I8"/>
    </sheetView>
  </sheetViews>
  <sheetFormatPr defaultRowHeight="15.75" x14ac:dyDescent="0.25"/>
  <cols>
    <col min="1" max="1" width="20.875" style="6" customWidth="1"/>
    <col min="2" max="2" width="17.125" style="1" bestFit="1" customWidth="1"/>
    <col min="3" max="3" width="7.25" style="1" bestFit="1" customWidth="1"/>
    <col min="4" max="4" width="17.125" style="1" bestFit="1" customWidth="1"/>
    <col min="5" max="5" width="7.25" style="1" bestFit="1" customWidth="1"/>
    <col min="6" max="6" width="17.125" style="1" bestFit="1" customWidth="1"/>
    <col min="7" max="7" width="7.25" style="1" bestFit="1" customWidth="1"/>
    <col min="8" max="16384" width="9" style="1"/>
  </cols>
  <sheetData>
    <row r="1" spans="1:9" ht="39.75" customHeight="1" x14ac:dyDescent="0.3">
      <c r="A1" s="20" t="s">
        <v>27</v>
      </c>
      <c r="B1" s="21"/>
      <c r="C1" s="21"/>
      <c r="D1" s="21"/>
      <c r="E1" s="21"/>
      <c r="F1" s="21"/>
      <c r="G1" s="21"/>
    </row>
    <row r="2" spans="1:9" x14ac:dyDescent="0.25">
      <c r="A2" s="4" t="s">
        <v>21</v>
      </c>
      <c r="B2" s="13" t="s">
        <v>25</v>
      </c>
      <c r="C2" s="12" t="s">
        <v>24</v>
      </c>
      <c r="D2" s="19" t="s">
        <v>26</v>
      </c>
      <c r="E2" s="12" t="s">
        <v>24</v>
      </c>
      <c r="F2" s="22" t="s">
        <v>28</v>
      </c>
      <c r="G2" s="12" t="s">
        <v>24</v>
      </c>
    </row>
    <row r="3" spans="1:9" s="2" customFormat="1" ht="16.5" x14ac:dyDescent="0.3">
      <c r="A3" s="5" t="s">
        <v>0</v>
      </c>
      <c r="B3" s="8">
        <v>0</v>
      </c>
      <c r="C3" s="9">
        <v>0</v>
      </c>
      <c r="D3" s="8">
        <v>0</v>
      </c>
      <c r="E3" s="9">
        <v>0</v>
      </c>
      <c r="F3" s="8">
        <v>0</v>
      </c>
      <c r="G3" s="9">
        <v>0</v>
      </c>
    </row>
    <row r="4" spans="1:9" s="2" customFormat="1" ht="16.5" x14ac:dyDescent="0.3">
      <c r="A4" s="14" t="s">
        <v>1</v>
      </c>
      <c r="B4" s="15">
        <f>SUM(B5:B9)</f>
        <v>285645045</v>
      </c>
      <c r="C4" s="16">
        <f>ROUND(B4/B$33,2)</f>
        <v>0.15</v>
      </c>
      <c r="D4" s="15">
        <f>SUM(D5:D9)</f>
        <v>327306376</v>
      </c>
      <c r="E4" s="16">
        <f>ROUND(D4/D$33,2)</f>
        <v>0.15</v>
      </c>
      <c r="F4" s="15">
        <f>SUM(F5:F9)</f>
        <v>340074772</v>
      </c>
      <c r="G4" s="16">
        <f>ROUND(F4/F$33,2)</f>
        <v>0.15</v>
      </c>
      <c r="I4" s="3"/>
    </row>
    <row r="5" spans="1:9" ht="16.5" x14ac:dyDescent="0.3">
      <c r="A5" s="7" t="s">
        <v>2</v>
      </c>
      <c r="B5" s="10">
        <v>24849928</v>
      </c>
      <c r="C5" s="11">
        <f t="shared" ref="C5:C9" si="0">ROUND(B5/B$33,2)</f>
        <v>0.01</v>
      </c>
      <c r="D5" s="10">
        <v>34963718</v>
      </c>
      <c r="E5" s="11">
        <f t="shared" ref="E5:E33" si="1">ROUND(D5/D$33,2)</f>
        <v>0.02</v>
      </c>
      <c r="F5" s="10">
        <v>28204776</v>
      </c>
      <c r="G5" s="11">
        <f t="shared" ref="G5:G33" si="2">ROUND(F5/F$33,2)</f>
        <v>0.01</v>
      </c>
      <c r="I5" s="3"/>
    </row>
    <row r="6" spans="1:9" ht="16.5" x14ac:dyDescent="0.3">
      <c r="A6" s="7" t="s">
        <v>3</v>
      </c>
      <c r="B6" s="10">
        <v>34870908</v>
      </c>
      <c r="C6" s="11">
        <f t="shared" si="0"/>
        <v>0.02</v>
      </c>
      <c r="D6" s="10">
        <v>41685381</v>
      </c>
      <c r="E6" s="11">
        <f t="shared" si="1"/>
        <v>0.02</v>
      </c>
      <c r="F6" s="10">
        <v>51194432</v>
      </c>
      <c r="G6" s="11">
        <f t="shared" si="2"/>
        <v>0.02</v>
      </c>
      <c r="I6" s="3"/>
    </row>
    <row r="7" spans="1:9" ht="16.5" x14ac:dyDescent="0.3">
      <c r="A7" s="7" t="s">
        <v>4</v>
      </c>
      <c r="B7" s="10">
        <v>61776997</v>
      </c>
      <c r="C7" s="11">
        <f t="shared" si="0"/>
        <v>0.03</v>
      </c>
      <c r="D7" s="10">
        <v>68000990</v>
      </c>
      <c r="E7" s="11">
        <f t="shared" si="1"/>
        <v>0.03</v>
      </c>
      <c r="F7" s="10">
        <v>65810286</v>
      </c>
      <c r="G7" s="11">
        <f t="shared" si="2"/>
        <v>0.03</v>
      </c>
      <c r="I7" s="3"/>
    </row>
    <row r="8" spans="1:9" ht="16.5" x14ac:dyDescent="0.3">
      <c r="A8" s="7" t="s">
        <v>5</v>
      </c>
      <c r="B8" s="10">
        <v>5124432</v>
      </c>
      <c r="C8" s="11">
        <f t="shared" si="0"/>
        <v>0</v>
      </c>
      <c r="D8" s="10">
        <v>7076983</v>
      </c>
      <c r="E8" s="11">
        <f t="shared" si="1"/>
        <v>0</v>
      </c>
      <c r="F8" s="10">
        <v>8884929</v>
      </c>
      <c r="G8" s="11">
        <f t="shared" si="2"/>
        <v>0</v>
      </c>
      <c r="I8" s="3"/>
    </row>
    <row r="9" spans="1:9" ht="16.5" x14ac:dyDescent="0.3">
      <c r="A9" s="7" t="s">
        <v>6</v>
      </c>
      <c r="B9" s="10">
        <v>159022780</v>
      </c>
      <c r="C9" s="11">
        <f t="shared" si="0"/>
        <v>0.08</v>
      </c>
      <c r="D9" s="10">
        <v>175579304</v>
      </c>
      <c r="E9" s="11">
        <f t="shared" si="1"/>
        <v>0.08</v>
      </c>
      <c r="F9" s="10">
        <v>185980349</v>
      </c>
      <c r="G9" s="11">
        <f>ROUND(F9/F$33,2)+0.01</f>
        <v>0.09</v>
      </c>
      <c r="I9" s="3"/>
    </row>
    <row r="10" spans="1:9" s="2" customFormat="1" ht="16.5" x14ac:dyDescent="0.3">
      <c r="A10" s="14" t="s">
        <v>7</v>
      </c>
      <c r="B10" s="15">
        <f>SUM(B11:B15)</f>
        <v>1240482082</v>
      </c>
      <c r="C10" s="16">
        <f>ROUND(B10/B$33,2)</f>
        <v>0.65</v>
      </c>
      <c r="D10" s="15">
        <f>SUM(D11:D15)</f>
        <v>1415149804</v>
      </c>
      <c r="E10" s="16">
        <f>ROUND(D10/D$33,2)</f>
        <v>0.64</v>
      </c>
      <c r="F10" s="15">
        <f>SUM(F11:F15)</f>
        <v>1516739838</v>
      </c>
      <c r="G10" s="16">
        <f>ROUND(F10/F$33,2)</f>
        <v>0.65</v>
      </c>
      <c r="I10" s="3"/>
    </row>
    <row r="11" spans="1:9" ht="16.5" x14ac:dyDescent="0.3">
      <c r="A11" s="7" t="s">
        <v>2</v>
      </c>
      <c r="B11" s="10">
        <v>597710642</v>
      </c>
      <c r="C11" s="11">
        <f t="shared" ref="C11:C15" si="3">ROUND(B11/B$33,2)</f>
        <v>0.31</v>
      </c>
      <c r="D11" s="10">
        <v>641124042</v>
      </c>
      <c r="E11" s="11">
        <f t="shared" ref="E11:E33" si="4">ROUND(D11/D$33,2)</f>
        <v>0.28999999999999998</v>
      </c>
      <c r="F11" s="10">
        <v>695995555</v>
      </c>
      <c r="G11" s="11">
        <f t="shared" si="2"/>
        <v>0.3</v>
      </c>
      <c r="I11" s="3"/>
    </row>
    <row r="12" spans="1:9" ht="16.5" x14ac:dyDescent="0.3">
      <c r="A12" s="7" t="s">
        <v>3</v>
      </c>
      <c r="B12" s="10">
        <v>360557697</v>
      </c>
      <c r="C12" s="11">
        <f t="shared" si="3"/>
        <v>0.19</v>
      </c>
      <c r="D12" s="10">
        <v>467603213</v>
      </c>
      <c r="E12" s="11">
        <f t="shared" si="4"/>
        <v>0.21</v>
      </c>
      <c r="F12" s="10">
        <v>489214021</v>
      </c>
      <c r="G12" s="11">
        <f t="shared" si="2"/>
        <v>0.21</v>
      </c>
      <c r="I12" s="3"/>
    </row>
    <row r="13" spans="1:9" ht="16.5" x14ac:dyDescent="0.3">
      <c r="A13" s="7" t="s">
        <v>4</v>
      </c>
      <c r="B13" s="10">
        <v>48397235</v>
      </c>
      <c r="C13" s="11">
        <f t="shared" si="3"/>
        <v>0.03</v>
      </c>
      <c r="D13" s="10">
        <v>58054585</v>
      </c>
      <c r="E13" s="11">
        <f t="shared" si="4"/>
        <v>0.03</v>
      </c>
      <c r="F13" s="10">
        <v>67978141</v>
      </c>
      <c r="G13" s="11">
        <f t="shared" si="2"/>
        <v>0.03</v>
      </c>
      <c r="I13" s="3"/>
    </row>
    <row r="14" spans="1:9" ht="16.5" x14ac:dyDescent="0.3">
      <c r="A14" s="7" t="s">
        <v>5</v>
      </c>
      <c r="B14" s="10">
        <v>16441611</v>
      </c>
      <c r="C14" s="11">
        <f t="shared" si="3"/>
        <v>0.01</v>
      </c>
      <c r="D14" s="10">
        <v>19465104</v>
      </c>
      <c r="E14" s="11">
        <f t="shared" si="4"/>
        <v>0.01</v>
      </c>
      <c r="F14" s="10">
        <v>19232951</v>
      </c>
      <c r="G14" s="11">
        <f t="shared" si="2"/>
        <v>0.01</v>
      </c>
      <c r="I14" s="3"/>
    </row>
    <row r="15" spans="1:9" ht="16.5" x14ac:dyDescent="0.3">
      <c r="A15" s="7" t="s">
        <v>6</v>
      </c>
      <c r="B15" s="10">
        <v>217374897</v>
      </c>
      <c r="C15" s="11">
        <f t="shared" si="3"/>
        <v>0.11</v>
      </c>
      <c r="D15" s="10">
        <v>228902860</v>
      </c>
      <c r="E15" s="11">
        <f t="shared" si="4"/>
        <v>0.1</v>
      </c>
      <c r="F15" s="10">
        <v>244319170</v>
      </c>
      <c r="G15" s="11">
        <f t="shared" si="2"/>
        <v>0.1</v>
      </c>
      <c r="I15" s="3"/>
    </row>
    <row r="16" spans="1:9" s="2" customFormat="1" ht="16.5" x14ac:dyDescent="0.3">
      <c r="A16" s="17" t="s">
        <v>8</v>
      </c>
      <c r="B16" s="15">
        <f>SUM(B17:B18)</f>
        <v>124052184</v>
      </c>
      <c r="C16" s="16">
        <f>ROUND(B16/B$33,2)</f>
        <v>7.0000000000000007E-2</v>
      </c>
      <c r="D16" s="15">
        <f>SUM(D17:D18)</f>
        <v>217231427</v>
      </c>
      <c r="E16" s="16">
        <f>ROUND(D16/D$33,2)</f>
        <v>0.1</v>
      </c>
      <c r="F16" s="15">
        <f>SUM(F17:F18)</f>
        <v>171634301</v>
      </c>
      <c r="G16" s="16">
        <f>ROUND(F16/F$33,2)</f>
        <v>7.0000000000000007E-2</v>
      </c>
      <c r="I16" s="3"/>
    </row>
    <row r="17" spans="1:9" ht="16.5" x14ac:dyDescent="0.3">
      <c r="A17" s="7" t="s">
        <v>9</v>
      </c>
      <c r="B17" s="10">
        <v>53139292</v>
      </c>
      <c r="C17" s="11">
        <f>ROUND(B17/B$33,2)</f>
        <v>0.03</v>
      </c>
      <c r="D17" s="10">
        <v>90724423</v>
      </c>
      <c r="E17" s="11">
        <f>ROUND(D17/D$33,2)</f>
        <v>0.04</v>
      </c>
      <c r="F17" s="10">
        <v>103042126</v>
      </c>
      <c r="G17" s="11">
        <f>ROUND(F17/F$33,2)</f>
        <v>0.04</v>
      </c>
      <c r="I17" s="3"/>
    </row>
    <row r="18" spans="1:9" ht="16.5" x14ac:dyDescent="0.3">
      <c r="A18" s="7" t="s">
        <v>10</v>
      </c>
      <c r="B18" s="10">
        <v>70912892</v>
      </c>
      <c r="C18" s="11">
        <f t="shared" ref="C18:C21" si="5">ROUND(B18/B$33,2)</f>
        <v>0.04</v>
      </c>
      <c r="D18" s="10">
        <v>126507004</v>
      </c>
      <c r="E18" s="11">
        <f t="shared" ref="E18:E33" si="6">ROUND(D18/D$33,2)</f>
        <v>0.06</v>
      </c>
      <c r="F18" s="10">
        <v>68592175</v>
      </c>
      <c r="G18" s="11">
        <f t="shared" si="2"/>
        <v>0.03</v>
      </c>
      <c r="I18" s="3"/>
    </row>
    <row r="19" spans="1:9" s="2" customFormat="1" ht="16.5" x14ac:dyDescent="0.3">
      <c r="A19" s="17" t="s">
        <v>11</v>
      </c>
      <c r="B19" s="15">
        <f>SUM(B20:B21)</f>
        <v>0</v>
      </c>
      <c r="C19" s="16">
        <f t="shared" si="5"/>
        <v>0</v>
      </c>
      <c r="D19" s="15">
        <f>SUM(D20:D21)</f>
        <v>126000</v>
      </c>
      <c r="E19" s="16">
        <f t="shared" si="6"/>
        <v>0</v>
      </c>
      <c r="F19" s="15">
        <f>SUM(F20:F21)</f>
        <v>64500</v>
      </c>
      <c r="G19" s="16">
        <f t="shared" si="2"/>
        <v>0</v>
      </c>
      <c r="I19" s="3"/>
    </row>
    <row r="20" spans="1:9" ht="16.5" x14ac:dyDescent="0.3">
      <c r="A20" s="7" t="s">
        <v>2</v>
      </c>
      <c r="B20" s="10">
        <v>0</v>
      </c>
      <c r="C20" s="11">
        <f t="shared" si="5"/>
        <v>0</v>
      </c>
      <c r="D20" s="10">
        <v>126000</v>
      </c>
      <c r="E20" s="11">
        <f t="shared" si="6"/>
        <v>0</v>
      </c>
      <c r="F20" s="10">
        <v>64500</v>
      </c>
      <c r="G20" s="11">
        <f t="shared" si="2"/>
        <v>0</v>
      </c>
      <c r="I20" s="3"/>
    </row>
    <row r="21" spans="1:9" ht="16.5" x14ac:dyDescent="0.3">
      <c r="A21" s="7" t="s">
        <v>3</v>
      </c>
      <c r="B21" s="10">
        <v>0</v>
      </c>
      <c r="C21" s="11">
        <f t="shared" si="5"/>
        <v>0</v>
      </c>
      <c r="D21" s="10">
        <v>0</v>
      </c>
      <c r="E21" s="11">
        <f t="shared" si="6"/>
        <v>0</v>
      </c>
      <c r="F21" s="10">
        <v>0</v>
      </c>
      <c r="G21" s="11">
        <f t="shared" si="2"/>
        <v>0</v>
      </c>
      <c r="I21" s="3"/>
    </row>
    <row r="22" spans="1:9" s="2" customFormat="1" ht="16.5" x14ac:dyDescent="0.3">
      <c r="A22" s="17" t="s">
        <v>12</v>
      </c>
      <c r="B22" s="15">
        <f>SUM(B23:B27)</f>
        <v>228114768</v>
      </c>
      <c r="C22" s="16">
        <f>ROUND(B22/B$33,2)</f>
        <v>0.12</v>
      </c>
      <c r="D22" s="15">
        <f>SUM(D23:D27)</f>
        <v>246542945</v>
      </c>
      <c r="E22" s="16">
        <f>ROUND(D22/D$33,2)</f>
        <v>0.11</v>
      </c>
      <c r="F22" s="15">
        <f>SUM(F23:F27)</f>
        <v>303894863</v>
      </c>
      <c r="G22" s="16">
        <f>ROUND(F22/F$33,2)</f>
        <v>0.13</v>
      </c>
      <c r="I22" s="3"/>
    </row>
    <row r="23" spans="1:9" ht="16.5" x14ac:dyDescent="0.3">
      <c r="A23" s="7" t="s">
        <v>2</v>
      </c>
      <c r="B23" s="10">
        <v>69518309</v>
      </c>
      <c r="C23" s="11">
        <f>ROUND(B23/B$33,2)</f>
        <v>0.04</v>
      </c>
      <c r="D23" s="10">
        <v>86716736</v>
      </c>
      <c r="E23" s="11">
        <f>ROUND(D23/D$33,2)</f>
        <v>0.04</v>
      </c>
      <c r="F23" s="10">
        <v>74553344</v>
      </c>
      <c r="G23" s="11">
        <f>ROUND(F23/F$33,2)</f>
        <v>0.03</v>
      </c>
      <c r="I23" s="3"/>
    </row>
    <row r="24" spans="1:9" ht="16.5" x14ac:dyDescent="0.3">
      <c r="A24" s="7" t="s">
        <v>13</v>
      </c>
      <c r="B24" s="10">
        <v>158596459</v>
      </c>
      <c r="C24" s="11">
        <f t="shared" ref="C24:C33" si="7">ROUND(B24/B$33,2)</f>
        <v>0.08</v>
      </c>
      <c r="D24" s="10">
        <v>159826209</v>
      </c>
      <c r="E24" s="11">
        <f t="shared" ref="E24:E33" si="8">ROUND(D24/D$33,2)</f>
        <v>7.0000000000000007E-2</v>
      </c>
      <c r="F24" s="10">
        <v>229341519</v>
      </c>
      <c r="G24" s="11">
        <f t="shared" si="2"/>
        <v>0.1</v>
      </c>
      <c r="I24" s="3"/>
    </row>
    <row r="25" spans="1:9" s="2" customFormat="1" ht="16.5" x14ac:dyDescent="0.3">
      <c r="A25" s="17" t="s">
        <v>22</v>
      </c>
      <c r="B25" s="15">
        <f>SUM(B26:B27)</f>
        <v>0</v>
      </c>
      <c r="C25" s="18">
        <f t="shared" si="7"/>
        <v>0</v>
      </c>
      <c r="D25" s="15">
        <f>SUM(D26:D27)</f>
        <v>0</v>
      </c>
      <c r="E25" s="18">
        <f t="shared" si="8"/>
        <v>0</v>
      </c>
      <c r="F25" s="15">
        <f>SUM(F26:F27)</f>
        <v>0</v>
      </c>
      <c r="G25" s="18">
        <f t="shared" si="2"/>
        <v>0</v>
      </c>
      <c r="I25" s="3"/>
    </row>
    <row r="26" spans="1:9" ht="16.5" x14ac:dyDescent="0.3">
      <c r="A26" s="7" t="s">
        <v>23</v>
      </c>
      <c r="B26" s="10">
        <v>0</v>
      </c>
      <c r="C26" s="11">
        <f t="shared" si="7"/>
        <v>0</v>
      </c>
      <c r="D26" s="10">
        <v>0</v>
      </c>
      <c r="E26" s="11">
        <f t="shared" si="8"/>
        <v>0</v>
      </c>
      <c r="F26" s="10">
        <v>0</v>
      </c>
      <c r="G26" s="11">
        <f t="shared" si="2"/>
        <v>0</v>
      </c>
      <c r="I26" s="3"/>
    </row>
    <row r="27" spans="1:9" ht="16.5" x14ac:dyDescent="0.3">
      <c r="A27" s="7" t="s">
        <v>14</v>
      </c>
      <c r="B27" s="10">
        <v>0</v>
      </c>
      <c r="C27" s="11">
        <f t="shared" si="7"/>
        <v>0</v>
      </c>
      <c r="D27" s="10">
        <v>0</v>
      </c>
      <c r="E27" s="11">
        <f t="shared" si="8"/>
        <v>0</v>
      </c>
      <c r="F27" s="10">
        <v>0</v>
      </c>
      <c r="G27" s="11">
        <f t="shared" si="2"/>
        <v>0</v>
      </c>
      <c r="I27" s="3"/>
    </row>
    <row r="28" spans="1:9" s="2" customFormat="1" ht="15.75" customHeight="1" x14ac:dyDescent="0.3">
      <c r="A28" s="17" t="s">
        <v>15</v>
      </c>
      <c r="B28" s="15">
        <f>SUM(B29:B32)</f>
        <v>20207183</v>
      </c>
      <c r="C28" s="16">
        <f t="shared" si="7"/>
        <v>0.01</v>
      </c>
      <c r="D28" s="15">
        <f>SUM(D29:D32)</f>
        <v>12228904</v>
      </c>
      <c r="E28" s="16">
        <f t="shared" si="8"/>
        <v>0.01</v>
      </c>
      <c r="F28" s="15">
        <f>SUM(F29:F32)</f>
        <v>11353916</v>
      </c>
      <c r="G28" s="16">
        <f t="shared" si="2"/>
        <v>0</v>
      </c>
      <c r="I28" s="3"/>
    </row>
    <row r="29" spans="1:9" ht="15.75" customHeight="1" x14ac:dyDescent="0.3">
      <c r="A29" s="7" t="s">
        <v>16</v>
      </c>
      <c r="B29" s="10">
        <v>11250176</v>
      </c>
      <c r="C29" s="11">
        <f t="shared" si="7"/>
        <v>0.01</v>
      </c>
      <c r="D29" s="10">
        <v>7497914</v>
      </c>
      <c r="E29" s="11">
        <f t="shared" si="8"/>
        <v>0</v>
      </c>
      <c r="F29" s="10">
        <v>6355525</v>
      </c>
      <c r="G29" s="11">
        <f t="shared" si="2"/>
        <v>0</v>
      </c>
      <c r="I29" s="3"/>
    </row>
    <row r="30" spans="1:9" ht="15.75" customHeight="1" x14ac:dyDescent="0.3">
      <c r="A30" s="7" t="s">
        <v>17</v>
      </c>
      <c r="B30" s="10">
        <v>529859</v>
      </c>
      <c r="C30" s="11">
        <f t="shared" si="7"/>
        <v>0</v>
      </c>
      <c r="D30" s="10">
        <v>0</v>
      </c>
      <c r="E30" s="11">
        <f t="shared" si="8"/>
        <v>0</v>
      </c>
      <c r="F30" s="10">
        <v>595806</v>
      </c>
      <c r="G30" s="11">
        <f t="shared" si="2"/>
        <v>0</v>
      </c>
      <c r="I30" s="3"/>
    </row>
    <row r="31" spans="1:9" ht="15.75" customHeight="1" x14ac:dyDescent="0.3">
      <c r="A31" s="7" t="s">
        <v>18</v>
      </c>
      <c r="B31" s="10">
        <v>1817786</v>
      </c>
      <c r="C31" s="11">
        <f t="shared" si="7"/>
        <v>0</v>
      </c>
      <c r="D31" s="10">
        <v>2043862</v>
      </c>
      <c r="E31" s="11">
        <f t="shared" si="8"/>
        <v>0</v>
      </c>
      <c r="F31" s="10">
        <v>2561821</v>
      </c>
      <c r="G31" s="11">
        <f t="shared" si="2"/>
        <v>0</v>
      </c>
      <c r="I31" s="3"/>
    </row>
    <row r="32" spans="1:9" ht="15.75" customHeight="1" x14ac:dyDescent="0.3">
      <c r="A32" s="7" t="s">
        <v>19</v>
      </c>
      <c r="B32" s="10">
        <v>6609362</v>
      </c>
      <c r="C32" s="11">
        <f t="shared" si="7"/>
        <v>0</v>
      </c>
      <c r="D32" s="10">
        <v>2687128</v>
      </c>
      <c r="E32" s="11">
        <f t="shared" si="8"/>
        <v>0</v>
      </c>
      <c r="F32" s="10">
        <v>1840764</v>
      </c>
      <c r="G32" s="11">
        <f t="shared" si="2"/>
        <v>0</v>
      </c>
      <c r="I32" s="3"/>
    </row>
    <row r="33" spans="1:9" s="2" customFormat="1" ht="16.5" x14ac:dyDescent="0.3">
      <c r="A33" s="17" t="s">
        <v>20</v>
      </c>
      <c r="B33" s="15">
        <f>B4+B10+B16+B19+B22+B28</f>
        <v>1898501262</v>
      </c>
      <c r="C33" s="16">
        <f t="shared" si="7"/>
        <v>1</v>
      </c>
      <c r="D33" s="15">
        <f>D4+D10+D16+D19+D22+D28</f>
        <v>2218585456</v>
      </c>
      <c r="E33" s="16">
        <f t="shared" si="8"/>
        <v>1</v>
      </c>
      <c r="F33" s="15">
        <f>F4+F10+F16+F19+F22+F28</f>
        <v>2343762190</v>
      </c>
      <c r="G33" s="16">
        <f t="shared" si="2"/>
        <v>1</v>
      </c>
      <c r="I33" s="3"/>
    </row>
  </sheetData>
  <mergeCells count="1">
    <mergeCell ref="A1:G1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近三年支出分析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E000048741</dc:creator>
  <cp:lastModifiedBy>徐美雯(Hsu, Mei-Wen)</cp:lastModifiedBy>
  <cp:lastPrinted>2021-12-09T07:43:35Z</cp:lastPrinted>
  <dcterms:created xsi:type="dcterms:W3CDTF">2017-02-22T07:30:31Z</dcterms:created>
  <dcterms:modified xsi:type="dcterms:W3CDTF">2025-11-21T06:10:18Z</dcterms:modified>
</cp:coreProperties>
</file>