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F:\會計室資料\財務資訊公開\一、財務資訊分析\1.學校收入支出分析\113年更新\收入\"/>
    </mc:Choice>
  </mc:AlternateContent>
  <xr:revisionPtr revIDLastSave="0" documentId="13_ncr:1_{A70BBF03-C6F9-4D93-B990-7C037A34EFE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近三年收入明細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1" i="1" l="1"/>
  <c r="G16" i="1"/>
  <c r="D17" i="1"/>
  <c r="B17" i="1"/>
  <c r="C17" i="1" s="1"/>
  <c r="D11" i="1"/>
  <c r="B11" i="1"/>
  <c r="C11" i="1" s="1"/>
  <c r="D8" i="1"/>
  <c r="B8" i="1"/>
  <c r="C8" i="1" s="1"/>
  <c r="D3" i="1"/>
  <c r="D23" i="1" s="1"/>
  <c r="B3" i="1"/>
  <c r="B23" i="1" s="1"/>
  <c r="C23" i="1" s="1"/>
  <c r="C15" i="1" l="1"/>
  <c r="C7" i="1"/>
  <c r="C14" i="1"/>
  <c r="C6" i="1"/>
  <c r="C22" i="1"/>
  <c r="C13" i="1"/>
  <c r="C5" i="1"/>
  <c r="C18" i="1"/>
  <c r="C10" i="1"/>
  <c r="C9" i="1"/>
  <c r="C21" i="1"/>
  <c r="C12" i="1"/>
  <c r="C4" i="1"/>
  <c r="C20" i="1"/>
  <c r="C16" i="1"/>
  <c r="C19" i="1"/>
  <c r="C3" i="1"/>
  <c r="F11" i="1"/>
  <c r="F17" i="1"/>
  <c r="F8" i="1"/>
  <c r="F3" i="1"/>
  <c r="F23" i="1" l="1"/>
  <c r="G3" i="1" s="1"/>
  <c r="G23" i="1" l="1"/>
  <c r="E16" i="1"/>
  <c r="G19" i="1"/>
  <c r="E14" i="1"/>
  <c r="E9" i="1"/>
  <c r="G8" i="1"/>
  <c r="G7" i="1"/>
  <c r="E5" i="1"/>
  <c r="E4" i="1"/>
  <c r="G5" i="1"/>
  <c r="G4" i="1"/>
  <c r="E19" i="1"/>
  <c r="E15" i="1"/>
  <c r="G18" i="1"/>
  <c r="G17" i="1"/>
  <c r="E12" i="1"/>
  <c r="G15" i="1"/>
  <c r="G13" i="1"/>
  <c r="E10" i="1"/>
  <c r="G10" i="1"/>
  <c r="G9" i="1"/>
  <c r="E7" i="1"/>
  <c r="E6" i="1"/>
  <c r="G6" i="1"/>
  <c r="E21" i="1"/>
  <c r="E18" i="1"/>
  <c r="G21" i="1"/>
  <c r="G20" i="1"/>
  <c r="E13" i="1"/>
  <c r="G14" i="1"/>
  <c r="G12" i="1"/>
  <c r="E22" i="1"/>
  <c r="E20" i="1"/>
  <c r="G22" i="1"/>
  <c r="E8" i="1"/>
  <c r="E17" i="1"/>
  <c r="E3" i="1"/>
  <c r="E11" i="1"/>
  <c r="E23" i="1"/>
</calcChain>
</file>

<file path=xl/sharedStrings.xml><?xml version="1.0" encoding="utf-8"?>
<sst xmlns="http://schemas.openxmlformats.org/spreadsheetml/2006/main" count="29" uniqueCount="27">
  <si>
    <t>學雜費收入</t>
    <phoneticPr fontId="5" type="noConversion"/>
  </si>
  <si>
    <t>學費收入</t>
    <phoneticPr fontId="5" type="noConversion"/>
  </si>
  <si>
    <t>雜費收入</t>
    <phoneticPr fontId="5" type="noConversion"/>
  </si>
  <si>
    <t>推廣教育收入</t>
    <phoneticPr fontId="5" type="noConversion"/>
  </si>
  <si>
    <t>產學合作收入</t>
    <phoneticPr fontId="5" type="noConversion"/>
  </si>
  <si>
    <t>補助及受贈收入</t>
    <phoneticPr fontId="5" type="noConversion"/>
  </si>
  <si>
    <t>補助收入</t>
    <phoneticPr fontId="5" type="noConversion"/>
  </si>
  <si>
    <t>受贈收入</t>
    <phoneticPr fontId="5" type="noConversion"/>
  </si>
  <si>
    <t>財務收入</t>
    <phoneticPr fontId="5" type="noConversion"/>
  </si>
  <si>
    <t>利息收入</t>
    <phoneticPr fontId="5" type="noConversion"/>
  </si>
  <si>
    <t>投資收益</t>
    <phoneticPr fontId="5" type="noConversion"/>
  </si>
  <si>
    <t>基金收益</t>
    <phoneticPr fontId="5" type="noConversion"/>
  </si>
  <si>
    <t>投資基金收益</t>
    <phoneticPr fontId="5" type="noConversion"/>
  </si>
  <si>
    <t>其他收入</t>
    <phoneticPr fontId="5" type="noConversion"/>
  </si>
  <si>
    <t>試務費收入</t>
    <phoneticPr fontId="5" type="noConversion"/>
  </si>
  <si>
    <t>住宿費收入</t>
    <phoneticPr fontId="5" type="noConversion"/>
  </si>
  <si>
    <t>財產交易短絀</t>
    <phoneticPr fontId="5" type="noConversion"/>
  </si>
  <si>
    <t>雜項收入</t>
    <phoneticPr fontId="5" type="noConversion"/>
  </si>
  <si>
    <t>合計</t>
    <phoneticPr fontId="5" type="noConversion"/>
  </si>
  <si>
    <t>項目</t>
    <phoneticPr fontId="5" type="noConversion"/>
  </si>
  <si>
    <t>行政管理收入</t>
    <phoneticPr fontId="5" type="noConversion"/>
  </si>
  <si>
    <t>短票收益</t>
    <phoneticPr fontId="5" type="noConversion"/>
  </si>
  <si>
    <t>百分比</t>
    <phoneticPr fontId="5" type="noConversion"/>
  </si>
  <si>
    <t>111學年度</t>
    <phoneticPr fontId="5" type="noConversion"/>
  </si>
  <si>
    <t>112學年度</t>
    <phoneticPr fontId="5" type="noConversion"/>
  </si>
  <si>
    <r>
      <t xml:space="preserve">明   志   科   技   大   學
                                                                近三年收入明細表                                                </t>
    </r>
    <r>
      <rPr>
        <sz val="11"/>
        <color theme="1"/>
        <rFont val="微軟正黑體"/>
        <family val="2"/>
        <charset val="136"/>
      </rPr>
      <t>單位：元</t>
    </r>
    <phoneticPr fontId="5" type="noConversion"/>
  </si>
  <si>
    <t>113學年度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</si>
</sst>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76" formatCode="#,##0_ "/>
  </numFmts>
  <fonts count="10" x14ac:knownFonts="1">
    <font>
      <sz val="12"/>
      <color theme="1"/>
      <name val="新細明體"/>
      <family val="2"/>
      <scheme val="minor"/>
    </font>
    <font>
      <sz val="12"/>
      <color theme="1"/>
      <name val="微軟正黑體"/>
      <family val="2"/>
      <charset val="136"/>
    </font>
    <font>
      <sz val="12"/>
      <color theme="1"/>
      <name val="微軟正黑體"/>
      <family val="2"/>
      <charset val="136"/>
    </font>
    <font>
      <sz val="12"/>
      <color theme="1"/>
      <name val="微軟正黑體"/>
      <family val="2"/>
      <charset val="136"/>
    </font>
    <font>
      <sz val="12"/>
      <color theme="1"/>
      <name val="新細明體"/>
      <family val="2"/>
      <scheme val="minor"/>
    </font>
    <font>
      <sz val="9"/>
      <name val="新細明體"/>
      <family val="3"/>
      <charset val="136"/>
      <scheme val="minor"/>
    </font>
    <font>
      <b/>
      <sz val="13"/>
      <color theme="1"/>
      <name val="微軟正黑體"/>
      <family val="2"/>
      <charset val="136"/>
    </font>
    <font>
      <sz val="11"/>
      <color theme="1"/>
      <name val="微軟正黑體"/>
      <family val="2"/>
      <charset val="136"/>
    </font>
    <font>
      <sz val="12"/>
      <color theme="1"/>
      <name val="微軟正黑體"/>
      <family val="2"/>
      <charset val="136"/>
    </font>
    <font>
      <b/>
      <sz val="12"/>
      <color theme="1"/>
      <name val="微軟正黑體"/>
      <family val="2"/>
      <charset val="136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</cellStyleXfs>
  <cellXfs count="20">
    <xf numFmtId="0" fontId="0" fillId="0" borderId="0" xfId="0"/>
    <xf numFmtId="0" fontId="8" fillId="0" borderId="0" xfId="0" applyFont="1"/>
    <xf numFmtId="0" fontId="8" fillId="0" borderId="1" xfId="0" applyFont="1" applyBorder="1" applyAlignment="1">
      <alignment horizontal="center"/>
    </xf>
    <xf numFmtId="176" fontId="8" fillId="0" borderId="0" xfId="1" applyNumberFormat="1" applyFont="1" applyAlignment="1"/>
    <xf numFmtId="176" fontId="8" fillId="0" borderId="0" xfId="1" applyNumberFormat="1" applyFont="1" applyAlignment="1">
      <alignment horizontal="right"/>
    </xf>
    <xf numFmtId="9" fontId="8" fillId="0" borderId="0" xfId="2" applyFont="1" applyFill="1" applyBorder="1" applyAlignment="1">
      <alignment horizontal="right"/>
    </xf>
    <xf numFmtId="0" fontId="8" fillId="0" borderId="0" xfId="0" applyFont="1" applyAlignment="1">
      <alignment horizontal="right"/>
    </xf>
    <xf numFmtId="176" fontId="8" fillId="0" borderId="3" xfId="1" applyNumberFormat="1" applyFont="1" applyBorder="1" applyAlignment="1">
      <alignment horizontal="center" vertical="center"/>
    </xf>
    <xf numFmtId="176" fontId="8" fillId="0" borderId="1" xfId="1" applyNumberFormat="1" applyFont="1" applyBorder="1" applyAlignment="1">
      <alignment horizontal="right" vertical="center"/>
    </xf>
    <xf numFmtId="9" fontId="8" fillId="0" borderId="1" xfId="2" applyFont="1" applyBorder="1" applyAlignment="1">
      <alignment horizontal="right" vertical="center"/>
    </xf>
    <xf numFmtId="0" fontId="8" fillId="0" borderId="1" xfId="0" applyFont="1" applyBorder="1" applyAlignment="1">
      <alignment horizontal="left" vertical="center" indent="1"/>
    </xf>
    <xf numFmtId="176" fontId="3" fillId="0" borderId="1" xfId="1" applyNumberFormat="1" applyFont="1" applyBorder="1" applyAlignment="1">
      <alignment horizontal="center" vertical="center"/>
    </xf>
    <xf numFmtId="0" fontId="9" fillId="2" borderId="1" xfId="0" applyFont="1" applyFill="1" applyBorder="1"/>
    <xf numFmtId="176" fontId="9" fillId="2" borderId="1" xfId="1" applyNumberFormat="1" applyFont="1" applyFill="1" applyBorder="1" applyAlignment="1">
      <alignment horizontal="right" vertical="center"/>
    </xf>
    <xf numFmtId="9" fontId="9" fillId="2" borderId="1" xfId="2" applyFont="1" applyFill="1" applyBorder="1" applyAlignment="1">
      <alignment horizontal="right" vertical="center"/>
    </xf>
    <xf numFmtId="0" fontId="9" fillId="2" borderId="1" xfId="0" applyFont="1" applyFill="1" applyBorder="1" applyAlignment="1">
      <alignment horizontal="left"/>
    </xf>
    <xf numFmtId="176" fontId="2" fillId="0" borderId="1" xfId="1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wrapText="1"/>
    </xf>
    <xf numFmtId="0" fontId="6" fillId="0" borderId="2" xfId="0" applyFont="1" applyBorder="1" applyAlignment="1">
      <alignment horizontal="center"/>
    </xf>
    <xf numFmtId="176" fontId="1" fillId="0" borderId="1" xfId="1" applyNumberFormat="1" applyFont="1" applyBorder="1" applyAlignment="1">
      <alignment horizontal="center" vertical="center"/>
    </xf>
  </cellXfs>
  <cellStyles count="3">
    <cellStyle name="一般" xfId="0" builtinId="0"/>
    <cellStyle name="千分位" xfId="1" builtinId="3"/>
    <cellStyle name="百分比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5"/>
  <sheetViews>
    <sheetView tabSelected="1" zoomScale="130" zoomScaleNormal="130" workbookViewId="0">
      <selection activeCell="G12" sqref="G12"/>
    </sheetView>
  </sheetViews>
  <sheetFormatPr defaultRowHeight="15.75" x14ac:dyDescent="0.25"/>
  <cols>
    <col min="1" max="1" width="16.125" style="1" bestFit="1" customWidth="1"/>
    <col min="2" max="2" width="16.875" style="3" bestFit="1" customWidth="1"/>
    <col min="3" max="3" width="7.625" style="4" bestFit="1" customWidth="1"/>
    <col min="4" max="4" width="17.625" style="3" bestFit="1" customWidth="1"/>
    <col min="5" max="5" width="7.25" style="6" bestFit="1" customWidth="1"/>
    <col min="6" max="6" width="17.625" style="3" bestFit="1" customWidth="1"/>
    <col min="7" max="7" width="7.25" style="6" bestFit="1" customWidth="1"/>
    <col min="8" max="16384" width="9" style="1"/>
  </cols>
  <sheetData>
    <row r="1" spans="1:7" ht="34.5" customHeight="1" x14ac:dyDescent="0.3">
      <c r="A1" s="17" t="s">
        <v>25</v>
      </c>
      <c r="B1" s="18"/>
      <c r="C1" s="18"/>
      <c r="D1" s="18"/>
      <c r="E1" s="18"/>
      <c r="F1" s="18"/>
      <c r="G1" s="18"/>
    </row>
    <row r="2" spans="1:7" x14ac:dyDescent="0.25">
      <c r="A2" s="2" t="s">
        <v>19</v>
      </c>
      <c r="B2" s="11" t="s">
        <v>23</v>
      </c>
      <c r="C2" s="7" t="s">
        <v>22</v>
      </c>
      <c r="D2" s="16" t="s">
        <v>24</v>
      </c>
      <c r="E2" s="7" t="s">
        <v>22</v>
      </c>
      <c r="F2" s="19" t="s">
        <v>26</v>
      </c>
      <c r="G2" s="7" t="s">
        <v>22</v>
      </c>
    </row>
    <row r="3" spans="1:7" ht="16.5" x14ac:dyDescent="0.3">
      <c r="A3" s="12" t="s">
        <v>0</v>
      </c>
      <c r="B3" s="13">
        <f>SUM(B4:B5)</f>
        <v>388892006</v>
      </c>
      <c r="C3" s="14">
        <f t="shared" ref="C3:C22" si="0">ROUND(B3/$D$23,2)</f>
        <v>0.19</v>
      </c>
      <c r="D3" s="13">
        <f>SUM(D4:D5)</f>
        <v>389414143</v>
      </c>
      <c r="E3" s="14">
        <f t="shared" ref="E3:E23" si="1">ROUND(D3/$F$23,2)</f>
        <v>0.21</v>
      </c>
      <c r="F3" s="13">
        <f>SUM(F4:F5)</f>
        <v>398907241</v>
      </c>
      <c r="G3" s="14">
        <f t="shared" ref="G3:G23" si="2">ROUND(F3/$F$23,2)</f>
        <v>0.21</v>
      </c>
    </row>
    <row r="4" spans="1:7" x14ac:dyDescent="0.25">
      <c r="A4" s="10" t="s">
        <v>1</v>
      </c>
      <c r="B4" s="8">
        <v>291726652</v>
      </c>
      <c r="C4" s="9">
        <f t="shared" si="0"/>
        <v>0.14000000000000001</v>
      </c>
      <c r="D4" s="8">
        <v>291707456</v>
      </c>
      <c r="E4" s="9">
        <f t="shared" si="1"/>
        <v>0.16</v>
      </c>
      <c r="F4" s="8">
        <v>298459496</v>
      </c>
      <c r="G4" s="9">
        <f t="shared" si="2"/>
        <v>0.16</v>
      </c>
    </row>
    <row r="5" spans="1:7" x14ac:dyDescent="0.25">
      <c r="A5" s="10" t="s">
        <v>2</v>
      </c>
      <c r="B5" s="8">
        <v>97165354</v>
      </c>
      <c r="C5" s="9">
        <f t="shared" si="0"/>
        <v>0.05</v>
      </c>
      <c r="D5" s="8">
        <v>97706687</v>
      </c>
      <c r="E5" s="9">
        <f t="shared" si="1"/>
        <v>0.05</v>
      </c>
      <c r="F5" s="8">
        <v>100447745</v>
      </c>
      <c r="G5" s="9">
        <f t="shared" si="2"/>
        <v>0.05</v>
      </c>
    </row>
    <row r="6" spans="1:7" ht="16.5" x14ac:dyDescent="0.3">
      <c r="A6" s="12" t="s">
        <v>3</v>
      </c>
      <c r="B6" s="13">
        <v>0</v>
      </c>
      <c r="C6" s="14">
        <f t="shared" si="0"/>
        <v>0</v>
      </c>
      <c r="D6" s="13">
        <v>126000</v>
      </c>
      <c r="E6" s="14">
        <f t="shared" si="1"/>
        <v>0</v>
      </c>
      <c r="F6" s="13">
        <v>64500</v>
      </c>
      <c r="G6" s="14">
        <f t="shared" si="2"/>
        <v>0</v>
      </c>
    </row>
    <row r="7" spans="1:7" ht="16.5" x14ac:dyDescent="0.3">
      <c r="A7" s="12" t="s">
        <v>4</v>
      </c>
      <c r="B7" s="13">
        <v>362533354</v>
      </c>
      <c r="C7" s="14">
        <f t="shared" si="0"/>
        <v>0.17</v>
      </c>
      <c r="D7" s="13">
        <v>357615580</v>
      </c>
      <c r="E7" s="14">
        <f t="shared" si="1"/>
        <v>0.19</v>
      </c>
      <c r="F7" s="13">
        <v>405333921</v>
      </c>
      <c r="G7" s="14">
        <f t="shared" si="2"/>
        <v>0.22</v>
      </c>
    </row>
    <row r="8" spans="1:7" ht="16.5" x14ac:dyDescent="0.3">
      <c r="A8" s="12" t="s">
        <v>5</v>
      </c>
      <c r="B8" s="13">
        <f>SUM(B9:B10)</f>
        <v>344726561</v>
      </c>
      <c r="C8" s="14">
        <f t="shared" si="0"/>
        <v>0.16</v>
      </c>
      <c r="D8" s="13">
        <f>SUM(D9:D10)</f>
        <v>462636384</v>
      </c>
      <c r="E8" s="14">
        <f t="shared" si="1"/>
        <v>0.25</v>
      </c>
      <c r="F8" s="13">
        <f>SUM(F9:F10)</f>
        <v>393751988</v>
      </c>
      <c r="G8" s="14">
        <f t="shared" si="2"/>
        <v>0.21</v>
      </c>
    </row>
    <row r="9" spans="1:7" x14ac:dyDescent="0.25">
      <c r="A9" s="10" t="s">
        <v>6</v>
      </c>
      <c r="B9" s="8">
        <v>319783520</v>
      </c>
      <c r="C9" s="9">
        <f t="shared" si="0"/>
        <v>0.15</v>
      </c>
      <c r="D9" s="8">
        <v>449942804</v>
      </c>
      <c r="E9" s="9">
        <f t="shared" si="1"/>
        <v>0.24</v>
      </c>
      <c r="F9" s="8">
        <v>362445835</v>
      </c>
      <c r="G9" s="9">
        <f t="shared" si="2"/>
        <v>0.19</v>
      </c>
    </row>
    <row r="10" spans="1:7" x14ac:dyDescent="0.25">
      <c r="A10" s="10" t="s">
        <v>7</v>
      </c>
      <c r="B10" s="8">
        <v>24943041</v>
      </c>
      <c r="C10" s="9">
        <f t="shared" si="0"/>
        <v>0.01</v>
      </c>
      <c r="D10" s="8">
        <v>12693580</v>
      </c>
      <c r="E10" s="9">
        <f t="shared" si="1"/>
        <v>0.01</v>
      </c>
      <c r="F10" s="8">
        <v>31306153</v>
      </c>
      <c r="G10" s="9">
        <f t="shared" si="2"/>
        <v>0.02</v>
      </c>
    </row>
    <row r="11" spans="1:7" ht="16.5" x14ac:dyDescent="0.3">
      <c r="A11" s="15" t="s">
        <v>8</v>
      </c>
      <c r="B11" s="13">
        <f>SUM(B12:B16)</f>
        <v>1131578736</v>
      </c>
      <c r="C11" s="14">
        <f t="shared" si="0"/>
        <v>0.54</v>
      </c>
      <c r="D11" s="13">
        <f>SUM(D12:D16)</f>
        <v>782200289</v>
      </c>
      <c r="E11" s="14">
        <f t="shared" si="1"/>
        <v>0.42</v>
      </c>
      <c r="F11" s="13">
        <f>SUM(F12:F16)</f>
        <v>592547138</v>
      </c>
      <c r="G11" s="14">
        <f>ROUND(F11/$F$23,2)-0.01</f>
        <v>0.31</v>
      </c>
    </row>
    <row r="12" spans="1:7" x14ac:dyDescent="0.25">
      <c r="A12" s="10" t="s">
        <v>9</v>
      </c>
      <c r="B12" s="8">
        <v>87114027</v>
      </c>
      <c r="C12" s="9">
        <f t="shared" si="0"/>
        <v>0.04</v>
      </c>
      <c r="D12" s="8">
        <v>108666651</v>
      </c>
      <c r="E12" s="9">
        <f t="shared" si="1"/>
        <v>0.06</v>
      </c>
      <c r="F12" s="8">
        <v>111487998</v>
      </c>
      <c r="G12" s="9">
        <f t="shared" si="2"/>
        <v>0.06</v>
      </c>
    </row>
    <row r="13" spans="1:7" x14ac:dyDescent="0.25">
      <c r="A13" s="10" t="s">
        <v>10</v>
      </c>
      <c r="B13" s="8">
        <v>521415091</v>
      </c>
      <c r="C13" s="9">
        <f t="shared" si="0"/>
        <v>0.25</v>
      </c>
      <c r="D13" s="8">
        <v>161675046</v>
      </c>
      <c r="E13" s="9">
        <f t="shared" si="1"/>
        <v>0.09</v>
      </c>
      <c r="F13" s="8">
        <v>98461587</v>
      </c>
      <c r="G13" s="9">
        <f t="shared" si="2"/>
        <v>0.05</v>
      </c>
    </row>
    <row r="14" spans="1:7" x14ac:dyDescent="0.25">
      <c r="A14" s="10" t="s">
        <v>11</v>
      </c>
      <c r="B14" s="8">
        <v>411275660</v>
      </c>
      <c r="C14" s="9">
        <f t="shared" si="0"/>
        <v>0.2</v>
      </c>
      <c r="D14" s="8">
        <v>200336511</v>
      </c>
      <c r="E14" s="9">
        <f t="shared" si="1"/>
        <v>0.11</v>
      </c>
      <c r="F14" s="8">
        <v>169929567</v>
      </c>
      <c r="G14" s="9">
        <f t="shared" si="2"/>
        <v>0.09</v>
      </c>
    </row>
    <row r="15" spans="1:7" x14ac:dyDescent="0.25">
      <c r="A15" s="10" t="s">
        <v>12</v>
      </c>
      <c r="B15" s="8">
        <v>98113346</v>
      </c>
      <c r="C15" s="9">
        <f t="shared" si="0"/>
        <v>0.05</v>
      </c>
      <c r="D15" s="8">
        <v>297929890</v>
      </c>
      <c r="E15" s="9">
        <f t="shared" si="1"/>
        <v>0.16</v>
      </c>
      <c r="F15" s="8">
        <v>201722975</v>
      </c>
      <c r="G15" s="9">
        <f t="shared" si="2"/>
        <v>0.11</v>
      </c>
    </row>
    <row r="16" spans="1:7" x14ac:dyDescent="0.25">
      <c r="A16" s="10" t="s">
        <v>21</v>
      </c>
      <c r="B16" s="8">
        <v>13660612</v>
      </c>
      <c r="C16" s="9">
        <f t="shared" si="0"/>
        <v>0.01</v>
      </c>
      <c r="D16" s="8">
        <v>13592191</v>
      </c>
      <c r="E16" s="9">
        <f t="shared" si="1"/>
        <v>0.01</v>
      </c>
      <c r="F16" s="8">
        <v>10945011</v>
      </c>
      <c r="G16" s="9">
        <f>ROUND(F16/$F$23,2)-0.01</f>
        <v>0</v>
      </c>
    </row>
    <row r="17" spans="1:7" ht="16.5" x14ac:dyDescent="0.3">
      <c r="A17" s="12" t="s">
        <v>13</v>
      </c>
      <c r="B17" s="13">
        <f>SUM(B18:B22)</f>
        <v>105428466</v>
      </c>
      <c r="C17" s="14">
        <f t="shared" si="0"/>
        <v>0.05</v>
      </c>
      <c r="D17" s="13">
        <f>SUM(D18:D22)</f>
        <v>101289278</v>
      </c>
      <c r="E17" s="14">
        <f t="shared" si="1"/>
        <v>0.05</v>
      </c>
      <c r="F17" s="13">
        <f>SUM(F18:F22)</f>
        <v>89011499</v>
      </c>
      <c r="G17" s="14">
        <f t="shared" si="2"/>
        <v>0.05</v>
      </c>
    </row>
    <row r="18" spans="1:7" x14ac:dyDescent="0.25">
      <c r="A18" s="10" t="s">
        <v>14</v>
      </c>
      <c r="B18" s="8">
        <v>1283215</v>
      </c>
      <c r="C18" s="9">
        <f t="shared" si="0"/>
        <v>0</v>
      </c>
      <c r="D18" s="8">
        <v>1400455</v>
      </c>
      <c r="E18" s="9">
        <f t="shared" si="1"/>
        <v>0</v>
      </c>
      <c r="F18" s="8">
        <v>1497435</v>
      </c>
      <c r="G18" s="9">
        <f t="shared" si="2"/>
        <v>0</v>
      </c>
    </row>
    <row r="19" spans="1:7" x14ac:dyDescent="0.25">
      <c r="A19" s="10" t="s">
        <v>15</v>
      </c>
      <c r="B19" s="8">
        <v>42311248</v>
      </c>
      <c r="C19" s="9">
        <f t="shared" si="0"/>
        <v>0.02</v>
      </c>
      <c r="D19" s="8">
        <v>43124069</v>
      </c>
      <c r="E19" s="9">
        <f t="shared" si="1"/>
        <v>0.02</v>
      </c>
      <c r="F19" s="8">
        <v>41025610</v>
      </c>
      <c r="G19" s="9">
        <f t="shared" si="2"/>
        <v>0.02</v>
      </c>
    </row>
    <row r="20" spans="1:7" x14ac:dyDescent="0.25">
      <c r="A20" s="10" t="s">
        <v>16</v>
      </c>
      <c r="B20" s="8">
        <v>0</v>
      </c>
      <c r="C20" s="9">
        <f t="shared" si="0"/>
        <v>0</v>
      </c>
      <c r="D20" s="8">
        <v>0</v>
      </c>
      <c r="E20" s="9">
        <f t="shared" si="1"/>
        <v>0</v>
      </c>
      <c r="F20" s="8">
        <v>0</v>
      </c>
      <c r="G20" s="9">
        <f t="shared" si="2"/>
        <v>0</v>
      </c>
    </row>
    <row r="21" spans="1:7" x14ac:dyDescent="0.25">
      <c r="A21" s="10" t="s">
        <v>20</v>
      </c>
      <c r="B21" s="8">
        <v>23269903</v>
      </c>
      <c r="C21" s="9">
        <f t="shared" si="0"/>
        <v>0.01</v>
      </c>
      <c r="D21" s="8">
        <v>19386967</v>
      </c>
      <c r="E21" s="9">
        <f t="shared" si="1"/>
        <v>0.01</v>
      </c>
      <c r="F21" s="8">
        <v>12899276</v>
      </c>
      <c r="G21" s="9">
        <f t="shared" si="2"/>
        <v>0.01</v>
      </c>
    </row>
    <row r="22" spans="1:7" x14ac:dyDescent="0.25">
      <c r="A22" s="10" t="s">
        <v>17</v>
      </c>
      <c r="B22" s="8">
        <v>38564100</v>
      </c>
      <c r="C22" s="9">
        <f t="shared" si="0"/>
        <v>0.02</v>
      </c>
      <c r="D22" s="8">
        <v>37377787</v>
      </c>
      <c r="E22" s="9">
        <f t="shared" si="1"/>
        <v>0.02</v>
      </c>
      <c r="F22" s="8">
        <v>33589178</v>
      </c>
      <c r="G22" s="9">
        <f t="shared" si="2"/>
        <v>0.02</v>
      </c>
    </row>
    <row r="23" spans="1:7" ht="16.5" x14ac:dyDescent="0.3">
      <c r="A23" s="12" t="s">
        <v>18</v>
      </c>
      <c r="B23" s="13">
        <f>B3+B6+B7+B8+B11+B17</f>
        <v>2333159123</v>
      </c>
      <c r="C23" s="14">
        <f>ROUND(B23/$D$23,2)</f>
        <v>1.1100000000000001</v>
      </c>
      <c r="D23" s="13">
        <f>D3+D6+D7+D8+D11+D17</f>
        <v>2093281674</v>
      </c>
      <c r="E23" s="14">
        <f t="shared" si="1"/>
        <v>1.1100000000000001</v>
      </c>
      <c r="F23" s="13">
        <f>F3+F6+F7+F8+F11+F17</f>
        <v>1879616287</v>
      </c>
      <c r="G23" s="14">
        <f t="shared" si="2"/>
        <v>1</v>
      </c>
    </row>
    <row r="24" spans="1:7" x14ac:dyDescent="0.25">
      <c r="E24" s="5"/>
      <c r="G24" s="5"/>
    </row>
    <row r="25" spans="1:7" x14ac:dyDescent="0.25">
      <c r="E25" s="5"/>
      <c r="G25" s="5"/>
    </row>
  </sheetData>
  <mergeCells count="1">
    <mergeCell ref="A1:G1"/>
  </mergeCells>
  <phoneticPr fontId="5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近三年收入明細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E000048741</dc:creator>
  <cp:lastModifiedBy>徐美雯(Hsu, Mei-Wen)</cp:lastModifiedBy>
  <dcterms:created xsi:type="dcterms:W3CDTF">2017-02-22T07:25:15Z</dcterms:created>
  <dcterms:modified xsi:type="dcterms:W3CDTF">2025-11-21T06:15:47Z</dcterms:modified>
</cp:coreProperties>
</file>